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3xa\Desktop\3 - Heat pumps\"/>
    </mc:Choice>
  </mc:AlternateContent>
  <xr:revisionPtr revIDLastSave="0" documentId="13_ncr:1_{C0FF9031-4336-43B8-998B-4950EBEE3007}" xr6:coauthVersionLast="38" xr6:coauthVersionMax="38" xr10:uidLastSave="{00000000-0000-0000-0000-000000000000}"/>
  <bookViews>
    <workbookView xWindow="0" yWindow="0" windowWidth="17256" windowHeight="5640" xr2:uid="{E854FD53-7D76-4FC9-A78F-4785ABC82AB7}"/>
  </bookViews>
  <sheets>
    <sheet name="Heat pu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E10" i="1"/>
  <c r="B11" i="1"/>
  <c r="E11" i="1"/>
  <c r="B12" i="1"/>
  <c r="B13" i="1"/>
  <c r="B14" i="1"/>
  <c r="B16" i="1" s="1"/>
  <c r="B15" i="1"/>
  <c r="H14" i="1"/>
  <c r="H16" i="1"/>
  <c r="H15" i="1" l="1"/>
  <c r="B17" i="1"/>
  <c r="B18" i="1" s="1"/>
</calcChain>
</file>

<file path=xl/sharedStrings.xml><?xml version="1.0" encoding="utf-8"?>
<sst xmlns="http://schemas.openxmlformats.org/spreadsheetml/2006/main" count="33" uniqueCount="33">
  <si>
    <t>PHYSICAL PROPERTIES</t>
  </si>
  <si>
    <t>DATA</t>
  </si>
  <si>
    <t>dHev(Tc) [kJ/kg]</t>
  </si>
  <si>
    <t>Cpl [kJ/kg/K]</t>
  </si>
  <si>
    <t>Cpv [kJ/kg/K]</t>
  </si>
  <si>
    <t>dHev(Tc) [kJ/kmol]</t>
  </si>
  <si>
    <t>A</t>
  </si>
  <si>
    <t>B</t>
  </si>
  <si>
    <t>C</t>
  </si>
  <si>
    <t>MW [g/mol]</t>
  </si>
  <si>
    <t>dHev(Te) [kJ/kg]</t>
  </si>
  <si>
    <t>VAPOR COMPRESSION HEAT PUMP</t>
  </si>
  <si>
    <t>Power [kW]</t>
  </si>
  <si>
    <t>R [kg/s]</t>
  </si>
  <si>
    <t>R [kg/h]</t>
  </si>
  <si>
    <t>Qe [kW]</t>
  </si>
  <si>
    <t>W [kW]</t>
  </si>
  <si>
    <t>COP</t>
  </si>
  <si>
    <t>SIZING</t>
  </si>
  <si>
    <t>Ac [m2]</t>
  </si>
  <si>
    <t>Ae [m2]</t>
  </si>
  <si>
    <t>Ue [W/m2/K]</t>
  </si>
  <si>
    <t>Uc [W/m2/K]</t>
  </si>
  <si>
    <t>beta</t>
  </si>
  <si>
    <t>Pc [bar]</t>
  </si>
  <si>
    <t>Pe [bar]</t>
  </si>
  <si>
    <t>ANTOINE EQUATION [bar,K]</t>
  </si>
  <si>
    <t>A. Di Pretoro</t>
  </si>
  <si>
    <t>Thot [°C]</t>
  </si>
  <si>
    <t>Tcold [°C]</t>
  </si>
  <si>
    <t>dTmin [°C]</t>
  </si>
  <si>
    <t>Te [°C]</t>
  </si>
  <si>
    <t>Tc [°C]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</si>
</sst>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 applyAlignment="1"/>
    <xf numFmtId="0" fontId="2" fillId="6" borderId="5" xfId="0" applyFont="1" applyFill="1" applyBorder="1" applyAlignment="1">
      <alignment horizontal="right" vertical="center"/>
    </xf>
    <xf numFmtId="0" fontId="0" fillId="4" borderId="1" xfId="0" applyFill="1" applyBorder="1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79DE9-9750-4CBB-B0D5-264E60023547}">
  <dimension ref="A1:I18"/>
  <sheetViews>
    <sheetView tabSelected="1" workbookViewId="0">
      <selection activeCell="A13" sqref="A13"/>
    </sheetView>
  </sheetViews>
  <sheetFormatPr defaultRowHeight="14.4" x14ac:dyDescent="0.3"/>
  <cols>
    <col min="1" max="1" width="10.6640625" bestFit="1" customWidth="1"/>
    <col min="2" max="2" width="12" bestFit="1" customWidth="1"/>
    <col min="4" max="4" width="16.44140625" bestFit="1" customWidth="1"/>
    <col min="7" max="7" width="12" bestFit="1" customWidth="1"/>
  </cols>
  <sheetData>
    <row r="1" spans="1:9" ht="18" x14ac:dyDescent="0.35">
      <c r="A1" s="8" t="s">
        <v>11</v>
      </c>
      <c r="B1" s="9"/>
      <c r="C1" s="9"/>
      <c r="D1" s="10"/>
    </row>
    <row r="2" spans="1:9" x14ac:dyDescent="0.3">
      <c r="A2" t="s">
        <v>27</v>
      </c>
    </row>
    <row r="4" spans="1:9" x14ac:dyDescent="0.3">
      <c r="A4" s="4" t="s">
        <v>1</v>
      </c>
      <c r="D4" s="11" t="s">
        <v>0</v>
      </c>
      <c r="E4" s="12"/>
      <c r="G4" s="13" t="s">
        <v>26</v>
      </c>
      <c r="H4" s="13"/>
      <c r="I4" s="13"/>
    </row>
    <row r="6" spans="1:9" x14ac:dyDescent="0.3">
      <c r="A6" s="2" t="s">
        <v>28</v>
      </c>
      <c r="B6" s="1">
        <v>95</v>
      </c>
      <c r="D6" s="2" t="s">
        <v>3</v>
      </c>
      <c r="E6" s="1">
        <v>2.4260000000000002</v>
      </c>
      <c r="G6" s="2" t="s">
        <v>6</v>
      </c>
      <c r="H6" s="2" t="s">
        <v>7</v>
      </c>
      <c r="I6" s="2" t="s">
        <v>8</v>
      </c>
    </row>
    <row r="7" spans="1:9" x14ac:dyDescent="0.3">
      <c r="A7" s="2" t="s">
        <v>29</v>
      </c>
      <c r="B7" s="1">
        <v>50</v>
      </c>
      <c r="D7" s="2" t="s">
        <v>4</v>
      </c>
      <c r="E7" s="1">
        <v>1.778</v>
      </c>
      <c r="G7" s="5">
        <v>3.9718300000000002</v>
      </c>
      <c r="H7" s="5">
        <v>1021.864</v>
      </c>
      <c r="I7" s="5">
        <v>-43.231000000000002</v>
      </c>
    </row>
    <row r="8" spans="1:9" x14ac:dyDescent="0.3">
      <c r="A8" s="2" t="s">
        <v>30</v>
      </c>
      <c r="B8" s="1">
        <v>5</v>
      </c>
      <c r="D8" s="2" t="s">
        <v>5</v>
      </c>
      <c r="E8" s="1">
        <v>19940</v>
      </c>
    </row>
    <row r="9" spans="1:9" x14ac:dyDescent="0.3">
      <c r="A9" s="7" t="s">
        <v>12</v>
      </c>
      <c r="B9" s="1">
        <v>7.5</v>
      </c>
      <c r="D9" s="2" t="s">
        <v>9</v>
      </c>
      <c r="E9" s="1">
        <v>72.150000000000006</v>
      </c>
    </row>
    <row r="10" spans="1:9" x14ac:dyDescent="0.3">
      <c r="A10" s="3" t="s">
        <v>31</v>
      </c>
      <c r="B10" s="1">
        <f>B7-B8</f>
        <v>45</v>
      </c>
      <c r="D10" s="3" t="s">
        <v>2</v>
      </c>
      <c r="E10" s="1">
        <f>E8/E9</f>
        <v>276.36867636867635</v>
      </c>
      <c r="G10" s="6" t="s">
        <v>18</v>
      </c>
    </row>
    <row r="11" spans="1:9" x14ac:dyDescent="0.3">
      <c r="A11" s="3" t="s">
        <v>25</v>
      </c>
      <c r="B11" s="1">
        <f>10^(G7-H7/(B10+273.15+I7))</f>
        <v>1.7983163559393771</v>
      </c>
      <c r="D11" s="3" t="s">
        <v>10</v>
      </c>
      <c r="E11" s="1">
        <f>E10+(E6-E7)*(B12-B10)</f>
        <v>312.00867636867633</v>
      </c>
    </row>
    <row r="12" spans="1:9" x14ac:dyDescent="0.3">
      <c r="A12" s="3" t="s">
        <v>32</v>
      </c>
      <c r="B12" s="1">
        <f>B6+B8</f>
        <v>100</v>
      </c>
      <c r="G12" s="2" t="s">
        <v>22</v>
      </c>
      <c r="H12" s="1">
        <v>375</v>
      </c>
    </row>
    <row r="13" spans="1:9" x14ac:dyDescent="0.3">
      <c r="A13" s="3" t="s">
        <v>24</v>
      </c>
      <c r="B13" s="1">
        <f>10^(G7-H7/(B12+273.15+I7))</f>
        <v>7.4905235454872656</v>
      </c>
      <c r="G13" s="2" t="s">
        <v>21</v>
      </c>
      <c r="H13" s="1">
        <v>340</v>
      </c>
    </row>
    <row r="14" spans="1:9" x14ac:dyDescent="0.3">
      <c r="A14" s="3" t="s">
        <v>13</v>
      </c>
      <c r="B14" s="1">
        <f>B9/E10</f>
        <v>2.7137662988966901E-2</v>
      </c>
      <c r="G14" s="3" t="s">
        <v>19</v>
      </c>
      <c r="H14" s="1">
        <f>B9*1000/H12/B8</f>
        <v>4</v>
      </c>
    </row>
    <row r="15" spans="1:9" x14ac:dyDescent="0.3">
      <c r="A15" s="3" t="s">
        <v>14</v>
      </c>
      <c r="B15" s="1">
        <f>B14*3600</f>
        <v>97.695586760280847</v>
      </c>
      <c r="G15" s="3" t="s">
        <v>20</v>
      </c>
      <c r="H15" s="1">
        <f>B16*1000/H13/B8</f>
        <v>2.8507105507699562</v>
      </c>
    </row>
    <row r="16" spans="1:9" x14ac:dyDescent="0.3">
      <c r="A16" s="3" t="s">
        <v>15</v>
      </c>
      <c r="B16" s="1">
        <f>B14*(E10-E7*(B12-B10))</f>
        <v>4.8462079363089261</v>
      </c>
      <c r="G16" s="3" t="s">
        <v>23</v>
      </c>
      <c r="H16" s="1">
        <f>B13/B11</f>
        <v>4.1652980137493554</v>
      </c>
    </row>
    <row r="17" spans="1:2" x14ac:dyDescent="0.3">
      <c r="A17" s="3" t="s">
        <v>16</v>
      </c>
      <c r="B17" s="1">
        <f>B9-B16</f>
        <v>2.6537920636910739</v>
      </c>
    </row>
    <row r="18" spans="1:2" x14ac:dyDescent="0.3">
      <c r="A18" s="3" t="s">
        <v>17</v>
      </c>
      <c r="B18" s="1">
        <f>B9/B17</f>
        <v>2.8261445584280223</v>
      </c>
    </row>
  </sheetData>
  <mergeCells count="3">
    <mergeCell ref="A1:D1"/>
    <mergeCell ref="D4:E4"/>
    <mergeCell ref="G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 pump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Di Pretoro</dc:creator>
  <cp:lastModifiedBy>Alessandro Di Pretoro</cp:lastModifiedBy>
  <dcterms:created xsi:type="dcterms:W3CDTF">2018-09-27T12:57:53Z</dcterms:created>
  <dcterms:modified xsi:type="dcterms:W3CDTF">2018-11-22T00:25:22Z</dcterms:modified>
</cp:coreProperties>
</file>