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3xa\Desktop\Chemical Plants II 2018-2020\Chemical Plants II - 2018-20\13. Crystallization\"/>
    </mc:Choice>
  </mc:AlternateContent>
  <xr:revisionPtr revIDLastSave="0" documentId="13_ncr:1_{BE0C7360-AF8C-46D1-95A7-3A9E8C593DA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  <sheet name="Foglio3" sheetId="3" r:id="rId3"/>
  </sheets>
  <calcPr calcId="191029" iterateDelta="1.0000000000000001E-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1" l="1"/>
  <c r="A12" i="1"/>
  <c r="A11" i="1"/>
  <c r="A10" i="1"/>
  <c r="A9" i="1"/>
  <c r="A8" i="1"/>
  <c r="A20" i="1"/>
  <c r="A21" i="1"/>
  <c r="A22" i="1"/>
  <c r="A23" i="1"/>
  <c r="A24" i="1"/>
  <c r="A25" i="1"/>
  <c r="C14" i="1" l="1"/>
  <c r="C38" i="1" l="1"/>
  <c r="C34" i="1"/>
  <c r="D34" i="1" s="1"/>
  <c r="E34" i="1" s="1"/>
  <c r="F34" i="1" s="1"/>
  <c r="C35" i="1"/>
  <c r="D35" i="1" s="1"/>
  <c r="E35" i="1" s="1"/>
  <c r="F35" i="1" s="1"/>
  <c r="C36" i="1"/>
  <c r="D36" i="1" s="1"/>
  <c r="C37" i="1"/>
  <c r="C33" i="1"/>
  <c r="C32" i="1"/>
  <c r="D32" i="1" s="1"/>
  <c r="E32" i="1" s="1"/>
  <c r="F32" i="1" s="1"/>
  <c r="A38" i="1"/>
  <c r="A37" i="1"/>
  <c r="A36" i="1"/>
  <c r="A35" i="1"/>
  <c r="A34" i="1"/>
  <c r="A33" i="1"/>
  <c r="D38" i="1" l="1"/>
  <c r="E38" i="1" s="1"/>
  <c r="F38" i="1" s="1"/>
  <c r="D37" i="1"/>
  <c r="E37" i="1" s="1"/>
  <c r="F37" i="1" s="1"/>
  <c r="D33" i="1"/>
  <c r="E33" i="1" s="1"/>
  <c r="F33" i="1" s="1"/>
  <c r="E36" i="1"/>
  <c r="F36" i="1" s="1"/>
  <c r="C25" i="1"/>
  <c r="D25" i="1" s="1"/>
  <c r="E25" i="1" s="1"/>
  <c r="F25" i="1" s="1"/>
  <c r="C21" i="1"/>
  <c r="D21" i="1" s="1"/>
  <c r="E21" i="1" s="1"/>
  <c r="F21" i="1" s="1"/>
  <c r="C22" i="1"/>
  <c r="D22" i="1" s="1"/>
  <c r="E22" i="1" s="1"/>
  <c r="F22" i="1" s="1"/>
  <c r="C23" i="1"/>
  <c r="D23" i="1" s="1"/>
  <c r="E23" i="1" s="1"/>
  <c r="F23" i="1" s="1"/>
  <c r="C24" i="1"/>
  <c r="D24" i="1" s="1"/>
  <c r="E24" i="1" s="1"/>
  <c r="F24" i="1" s="1"/>
  <c r="C20" i="1"/>
  <c r="D20" i="1" s="1"/>
  <c r="E20" i="1" s="1"/>
  <c r="F20" i="1" s="1"/>
  <c r="C19" i="1"/>
  <c r="D19" i="1" s="1"/>
  <c r="E19" i="1" s="1"/>
  <c r="F19" i="1" s="1"/>
  <c r="F39" i="1" l="1"/>
  <c r="F26" i="1"/>
</calcChain>
</file>

<file path=xl/sharedStrings.xml><?xml version="1.0" encoding="utf-8"?>
<sst xmlns="http://schemas.openxmlformats.org/spreadsheetml/2006/main" count="105" uniqueCount="21">
  <si>
    <t>Mesh-</t>
  </si>
  <si>
    <t>Mesh+</t>
  </si>
  <si>
    <t>&gt;</t>
  </si>
  <si>
    <t>&lt;</t>
  </si>
  <si>
    <t>Mesh</t>
  </si>
  <si>
    <t>L0i</t>
  </si>
  <si>
    <t>DL</t>
  </si>
  <si>
    <t>DL [mm]</t>
  </si>
  <si>
    <t>Li</t>
  </si>
  <si>
    <t>Li^3/L0i^3</t>
  </si>
  <si>
    <t>wi*V/V0</t>
  </si>
  <si>
    <t>M/M0</t>
  </si>
  <si>
    <t>Size [mm]</t>
  </si>
  <si>
    <t>Mass fraction</t>
  </si>
  <si>
    <t>Growth ratio</t>
  </si>
  <si>
    <t>GROWTH RATIO</t>
  </si>
  <si>
    <t>DATA</t>
  </si>
  <si>
    <t>CONVERSION</t>
  </si>
  <si>
    <t>GROWTH</t>
  </si>
  <si>
    <t>CRYSTALLIZATION</t>
  </si>
  <si>
    <t>A. Di Pretoro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</si>
</sst>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2" borderId="1" xfId="0" applyFill="1" applyBorder="1"/>
    <xf numFmtId="0" fontId="0" fillId="2" borderId="1" xfId="0" applyFill="1" applyBorder="1" applyAlignment="1"/>
    <xf numFmtId="0" fontId="0" fillId="0" borderId="0" xfId="0" applyBorder="1"/>
    <xf numFmtId="0" fontId="0" fillId="3" borderId="1" xfId="0" applyFill="1" applyBorder="1"/>
    <xf numFmtId="0" fontId="0" fillId="0" borderId="1" xfId="0" applyFill="1" applyBorder="1"/>
    <xf numFmtId="0" fontId="0" fillId="0" borderId="0" xfId="0" applyFill="1" applyBorder="1" applyAlignment="1"/>
    <xf numFmtId="0" fontId="0" fillId="6" borderId="1" xfId="0" applyFill="1" applyBorder="1"/>
    <xf numFmtId="0" fontId="0" fillId="4" borderId="1" xfId="0" applyFill="1" applyBorder="1" applyAlignment="1"/>
    <xf numFmtId="0" fontId="0" fillId="5" borderId="1" xfId="0" applyFill="1" applyBorder="1"/>
    <xf numFmtId="0" fontId="0" fillId="0" borderId="4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5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Rapporto di crescita</c:v>
          </c:tx>
          <c:spPr>
            <a:ln w="28575">
              <a:noFill/>
            </a:ln>
          </c:spPr>
          <c:xVal>
            <c:numRef>
              <c:f>Foglio1!$J$32:$J$43</c:f>
              <c:numCache>
                <c:formatCode>General</c:formatCode>
                <c:ptCount val="12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</c:numCache>
            </c:numRef>
          </c:xVal>
          <c:yVal>
            <c:numRef>
              <c:f>Foglio1!$K$32:$K$43</c:f>
              <c:numCache>
                <c:formatCode>General</c:formatCode>
                <c:ptCount val="12"/>
                <c:pt idx="0">
                  <c:v>1.0677620789235938</c:v>
                </c:pt>
                <c:pt idx="1">
                  <c:v>1.1388977674509118</c:v>
                </c:pt>
                <c:pt idx="2">
                  <c:v>1.2134978327589832</c:v>
                </c:pt>
                <c:pt idx="3">
                  <c:v>1.2916530420248358</c:v>
                </c:pt>
                <c:pt idx="4">
                  <c:v>1.3734541624254988</c:v>
                </c:pt>
                <c:pt idx="5">
                  <c:v>1.4589919611380002</c:v>
                </c:pt>
                <c:pt idx="6">
                  <c:v>1.5483572053393693</c:v>
                </c:pt>
                <c:pt idx="7">
                  <c:v>1.6416406622066342</c:v>
                </c:pt>
                <c:pt idx="8">
                  <c:v>1.7389330989168226</c:v>
                </c:pt>
                <c:pt idx="9">
                  <c:v>1.8403252826469652</c:v>
                </c:pt>
                <c:pt idx="10">
                  <c:v>1.9459079805740891</c:v>
                </c:pt>
                <c:pt idx="11">
                  <c:v>2.0557719598752229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B3-4224-8969-6D2E04190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91456"/>
        <c:axId val="76289152"/>
      </c:scatterChart>
      <c:valAx>
        <c:axId val="7629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Growth [mm]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289152"/>
        <c:crosses val="autoZero"/>
        <c:crossBetween val="midCat"/>
      </c:valAx>
      <c:valAx>
        <c:axId val="76289152"/>
        <c:scaling>
          <c:orientation val="minMax"/>
          <c:min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Growth ratio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2914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29</xdr:row>
      <xdr:rowOff>30480</xdr:rowOff>
    </xdr:from>
    <xdr:to>
      <xdr:col>18</xdr:col>
      <xdr:colOff>259080</xdr:colOff>
      <xdr:row>43</xdr:row>
      <xdr:rowOff>106680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workbookViewId="0">
      <selection activeCell="A39" sqref="A39:B39"/>
    </sheetView>
  </sheetViews>
  <sheetFormatPr defaultRowHeight="14.4" x14ac:dyDescent="0.3"/>
  <cols>
    <col min="3" max="3" width="12.109375" bestFit="1" customWidth="1"/>
    <col min="5" max="5" width="8.88671875" customWidth="1"/>
    <col min="6" max="6" width="9.6640625" bestFit="1" customWidth="1"/>
    <col min="11" max="11" width="12" bestFit="1" customWidth="1"/>
    <col min="12" max="12" width="10" bestFit="1" customWidth="1"/>
  </cols>
  <sheetData>
    <row r="1" spans="1:9" ht="18" x14ac:dyDescent="0.35">
      <c r="A1" s="16" t="s">
        <v>19</v>
      </c>
      <c r="B1" s="16"/>
      <c r="C1" s="16"/>
    </row>
    <row r="2" spans="1:9" s="14" customFormat="1" ht="14.4" customHeight="1" x14ac:dyDescent="0.35">
      <c r="A2" s="15" t="s">
        <v>20</v>
      </c>
      <c r="B2" s="15"/>
      <c r="C2" s="13"/>
    </row>
    <row r="4" spans="1:9" x14ac:dyDescent="0.3">
      <c r="A4" s="9" t="s">
        <v>16</v>
      </c>
      <c r="E4" s="17" t="s">
        <v>17</v>
      </c>
      <c r="F4" s="18"/>
    </row>
    <row r="5" spans="1:9" x14ac:dyDescent="0.3">
      <c r="A5" s="8"/>
      <c r="B5" s="8"/>
    </row>
    <row r="6" spans="1:9" x14ac:dyDescent="0.3">
      <c r="A6" s="3" t="s">
        <v>0</v>
      </c>
      <c r="B6" s="3" t="s">
        <v>1</v>
      </c>
      <c r="C6" s="4" t="s">
        <v>13</v>
      </c>
      <c r="D6" s="2"/>
      <c r="E6" s="3" t="s">
        <v>4</v>
      </c>
      <c r="F6" s="3" t="s">
        <v>12</v>
      </c>
      <c r="H6" s="3" t="s">
        <v>7</v>
      </c>
      <c r="I6" s="1">
        <v>0.08</v>
      </c>
    </row>
    <row r="7" spans="1:9" x14ac:dyDescent="0.3">
      <c r="A7" s="1" t="s">
        <v>3</v>
      </c>
      <c r="B7" s="1">
        <v>14</v>
      </c>
      <c r="C7" s="1">
        <v>2E-3</v>
      </c>
      <c r="E7" s="1">
        <v>14</v>
      </c>
      <c r="F7" s="1">
        <v>1.345</v>
      </c>
    </row>
    <row r="8" spans="1:9" x14ac:dyDescent="0.3">
      <c r="A8" s="1">
        <f>B7</f>
        <v>14</v>
      </c>
      <c r="B8" s="1">
        <v>20</v>
      </c>
      <c r="C8" s="1">
        <v>2.3E-2</v>
      </c>
      <c r="E8" s="1">
        <v>20</v>
      </c>
      <c r="F8" s="1">
        <v>0.92100000000000004</v>
      </c>
    </row>
    <row r="9" spans="1:9" x14ac:dyDescent="0.3">
      <c r="A9" s="1">
        <f t="shared" ref="A9:A13" si="0">B8</f>
        <v>20</v>
      </c>
      <c r="B9" s="1">
        <v>28</v>
      </c>
      <c r="C9" s="1">
        <v>0.183</v>
      </c>
      <c r="E9" s="1">
        <v>28</v>
      </c>
      <c r="F9" s="1">
        <v>0.61699999999999999</v>
      </c>
    </row>
    <row r="10" spans="1:9" x14ac:dyDescent="0.3">
      <c r="A10" s="1">
        <f t="shared" si="0"/>
        <v>28</v>
      </c>
      <c r="B10" s="1">
        <v>35</v>
      </c>
      <c r="C10" s="1">
        <v>0.28499999999999998</v>
      </c>
      <c r="E10" s="1">
        <v>35</v>
      </c>
      <c r="F10" s="1">
        <v>0.49299999999999999</v>
      </c>
    </row>
    <row r="11" spans="1:9" x14ac:dyDescent="0.3">
      <c r="A11" s="1">
        <f t="shared" si="0"/>
        <v>35</v>
      </c>
      <c r="B11" s="1">
        <v>48</v>
      </c>
      <c r="C11" s="1">
        <v>0.34100000000000003</v>
      </c>
      <c r="E11" s="1">
        <v>48</v>
      </c>
      <c r="F11" s="1">
        <v>0.33400000000000002</v>
      </c>
    </row>
    <row r="12" spans="1:9" x14ac:dyDescent="0.3">
      <c r="A12" s="1">
        <f t="shared" si="0"/>
        <v>48</v>
      </c>
      <c r="B12" s="1">
        <v>65</v>
      </c>
      <c r="C12" s="1">
        <v>0.124</v>
      </c>
      <c r="E12" s="1">
        <v>65</v>
      </c>
      <c r="F12" s="1">
        <v>0.24099999999999999</v>
      </c>
    </row>
    <row r="13" spans="1:9" x14ac:dyDescent="0.3">
      <c r="A13" s="1">
        <f t="shared" si="0"/>
        <v>65</v>
      </c>
      <c r="B13" s="1" t="s">
        <v>2</v>
      </c>
      <c r="C13" s="1">
        <v>4.2000000000000003E-2</v>
      </c>
      <c r="E13" s="5"/>
      <c r="F13" s="5"/>
    </row>
    <row r="14" spans="1:9" x14ac:dyDescent="0.3">
      <c r="C14" s="1">
        <f>SUM(C7:C13)</f>
        <v>1</v>
      </c>
    </row>
    <row r="16" spans="1:9" x14ac:dyDescent="0.3">
      <c r="A16" s="21" t="s">
        <v>15</v>
      </c>
      <c r="B16" s="22"/>
    </row>
    <row r="18" spans="1:11" x14ac:dyDescent="0.3">
      <c r="A18" s="3" t="s">
        <v>0</v>
      </c>
      <c r="B18" s="3" t="s">
        <v>1</v>
      </c>
      <c r="C18" s="6" t="s">
        <v>5</v>
      </c>
      <c r="D18" s="6" t="s">
        <v>8</v>
      </c>
      <c r="E18" s="6" t="s">
        <v>9</v>
      </c>
      <c r="F18" s="6" t="s">
        <v>10</v>
      </c>
    </row>
    <row r="19" spans="1:11" x14ac:dyDescent="0.3">
      <c r="A19" s="1" t="s">
        <v>3</v>
      </c>
      <c r="B19" s="1">
        <v>14</v>
      </c>
      <c r="C19" s="1">
        <f>F7</f>
        <v>1.345</v>
      </c>
      <c r="D19" s="1">
        <f t="shared" ref="D19:D25" si="1">C19+$I$6</f>
        <v>1.425</v>
      </c>
      <c r="E19" s="1">
        <f t="shared" ref="E19:E25" si="2">D19^3/C19^3</f>
        <v>1.1892625415043914</v>
      </c>
      <c r="F19" s="1">
        <f t="shared" ref="F19:F25" si="3">C7*E19</f>
        <v>2.3785250830087828E-3</v>
      </c>
    </row>
    <row r="20" spans="1:11" x14ac:dyDescent="0.3">
      <c r="A20" s="1">
        <f>B19</f>
        <v>14</v>
      </c>
      <c r="B20" s="1">
        <v>20</v>
      </c>
      <c r="C20" s="1">
        <f>(F8+F7)/2</f>
        <v>1.133</v>
      </c>
      <c r="D20" s="1">
        <f t="shared" si="1"/>
        <v>1.2130000000000001</v>
      </c>
      <c r="E20" s="1">
        <f t="shared" si="2"/>
        <v>1.2271359321587598</v>
      </c>
      <c r="F20" s="1">
        <f t="shared" si="3"/>
        <v>2.8224126439651477E-2</v>
      </c>
    </row>
    <row r="21" spans="1:11" x14ac:dyDescent="0.3">
      <c r="A21" s="1">
        <f t="shared" ref="A21:A25" si="4">B20</f>
        <v>20</v>
      </c>
      <c r="B21" s="1">
        <v>28</v>
      </c>
      <c r="C21" s="1">
        <f t="shared" ref="C21:C24" si="5">(F9+F8)/2</f>
        <v>0.76900000000000002</v>
      </c>
      <c r="D21" s="1">
        <f t="shared" si="1"/>
        <v>0.84899999999999998</v>
      </c>
      <c r="E21" s="1">
        <f t="shared" si="2"/>
        <v>1.3456869826382223</v>
      </c>
      <c r="F21" s="1">
        <f t="shared" si="3"/>
        <v>0.24626071782279468</v>
      </c>
    </row>
    <row r="22" spans="1:11" x14ac:dyDescent="0.3">
      <c r="A22" s="1">
        <f t="shared" si="4"/>
        <v>28</v>
      </c>
      <c r="B22" s="1">
        <v>35</v>
      </c>
      <c r="C22" s="1">
        <f t="shared" si="5"/>
        <v>0.55499999999999994</v>
      </c>
      <c r="D22" s="1">
        <f t="shared" si="1"/>
        <v>0.6349999999999999</v>
      </c>
      <c r="E22" s="1">
        <f t="shared" si="2"/>
        <v>1.4977599952033842</v>
      </c>
      <c r="F22" s="1">
        <f t="shared" si="3"/>
        <v>0.42686159863296447</v>
      </c>
    </row>
    <row r="23" spans="1:11" x14ac:dyDescent="0.3">
      <c r="A23" s="1">
        <f t="shared" si="4"/>
        <v>35</v>
      </c>
      <c r="B23" s="1">
        <v>48</v>
      </c>
      <c r="C23" s="1">
        <f t="shared" si="5"/>
        <v>0.41349999999999998</v>
      </c>
      <c r="D23" s="1">
        <f t="shared" si="1"/>
        <v>0.49349999999999999</v>
      </c>
      <c r="E23" s="1">
        <f t="shared" si="2"/>
        <v>1.6999452305665219</v>
      </c>
      <c r="F23" s="1">
        <f t="shared" si="3"/>
        <v>0.57968132362318403</v>
      </c>
    </row>
    <row r="24" spans="1:11" x14ac:dyDescent="0.3">
      <c r="A24" s="1">
        <f t="shared" si="4"/>
        <v>48</v>
      </c>
      <c r="B24" s="1">
        <v>65</v>
      </c>
      <c r="C24" s="1">
        <f t="shared" si="5"/>
        <v>0.28749999999999998</v>
      </c>
      <c r="D24" s="1">
        <f t="shared" si="1"/>
        <v>0.36749999999999999</v>
      </c>
      <c r="E24" s="1">
        <f t="shared" si="2"/>
        <v>2.0886154351935566</v>
      </c>
      <c r="F24" s="1">
        <f t="shared" si="3"/>
        <v>0.25898831396400102</v>
      </c>
    </row>
    <row r="25" spans="1:11" x14ac:dyDescent="0.3">
      <c r="A25" s="1">
        <f t="shared" si="4"/>
        <v>65</v>
      </c>
      <c r="B25" s="1" t="s">
        <v>2</v>
      </c>
      <c r="C25" s="1">
        <f>F12</f>
        <v>0.24099999999999999</v>
      </c>
      <c r="D25" s="1">
        <f t="shared" si="1"/>
        <v>0.32100000000000001</v>
      </c>
      <c r="E25" s="1">
        <f t="shared" si="2"/>
        <v>2.3630013485959407</v>
      </c>
      <c r="F25" s="1">
        <f t="shared" si="3"/>
        <v>9.924605664102952E-2</v>
      </c>
    </row>
    <row r="26" spans="1:11" x14ac:dyDescent="0.3">
      <c r="A26" s="19" t="s">
        <v>14</v>
      </c>
      <c r="B26" s="20"/>
      <c r="F26" s="7">
        <f>SUM(F19:F25)</f>
        <v>1.6416406622066342</v>
      </c>
    </row>
    <row r="29" spans="1:11" x14ac:dyDescent="0.3">
      <c r="A29" s="10" t="s">
        <v>18</v>
      </c>
    </row>
    <row r="31" spans="1:11" x14ac:dyDescent="0.3">
      <c r="A31" s="3" t="s">
        <v>0</v>
      </c>
      <c r="B31" s="3" t="s">
        <v>1</v>
      </c>
      <c r="C31" s="6" t="s">
        <v>5</v>
      </c>
      <c r="D31" s="6" t="s">
        <v>8</v>
      </c>
      <c r="E31" s="6" t="s">
        <v>9</v>
      </c>
      <c r="F31" s="6" t="s">
        <v>10</v>
      </c>
      <c r="H31" s="11" t="s">
        <v>7</v>
      </c>
      <c r="J31" s="6" t="s">
        <v>6</v>
      </c>
      <c r="K31" s="6" t="s">
        <v>11</v>
      </c>
    </row>
    <row r="32" spans="1:11" x14ac:dyDescent="0.3">
      <c r="A32" s="1" t="s">
        <v>3</v>
      </c>
      <c r="B32" s="1">
        <v>14</v>
      </c>
      <c r="C32" s="1">
        <f>F7</f>
        <v>1.345</v>
      </c>
      <c r="D32" s="1">
        <f t="shared" ref="D32:D38" si="6">C32+$H$32</f>
        <v>1.4096427769805067</v>
      </c>
      <c r="E32" s="1">
        <f t="shared" ref="E32:E38" si="7">D32^3/C32^3</f>
        <v>1.151225386709029</v>
      </c>
      <c r="F32" s="1">
        <f t="shared" ref="F32:F38" si="8">C7*E32</f>
        <v>2.3024507734180581E-3</v>
      </c>
      <c r="H32" s="1">
        <v>6.4642776980506689E-2</v>
      </c>
      <c r="J32" s="1">
        <v>0.01</v>
      </c>
      <c r="K32" s="1">
        <v>1.0677620789235938</v>
      </c>
    </row>
    <row r="33" spans="1:11" x14ac:dyDescent="0.3">
      <c r="A33" s="1">
        <f>B32</f>
        <v>14</v>
      </c>
      <c r="B33" s="1">
        <v>20</v>
      </c>
      <c r="C33" s="1">
        <f>(F8+F7)/2</f>
        <v>1.133</v>
      </c>
      <c r="D33" s="1">
        <f t="shared" si="6"/>
        <v>1.1976427769805067</v>
      </c>
      <c r="E33" s="1">
        <f t="shared" si="7"/>
        <v>1.1811149568927246</v>
      </c>
      <c r="F33" s="1">
        <f t="shared" si="8"/>
        <v>2.7165644008532667E-2</v>
      </c>
      <c r="J33" s="1">
        <v>0.02</v>
      </c>
      <c r="K33" s="1">
        <v>1.1388977674509118</v>
      </c>
    </row>
    <row r="34" spans="1:11" x14ac:dyDescent="0.3">
      <c r="A34" s="1">
        <f t="shared" ref="A34:A38" si="9">B33</f>
        <v>20</v>
      </c>
      <c r="B34" s="1">
        <v>28</v>
      </c>
      <c r="C34" s="1">
        <f>(F9+F8)/2</f>
        <v>0.76900000000000002</v>
      </c>
      <c r="D34" s="1">
        <f t="shared" si="6"/>
        <v>0.83364277698050671</v>
      </c>
      <c r="E34" s="1">
        <f t="shared" si="7"/>
        <v>1.273975146091183</v>
      </c>
      <c r="F34" s="1">
        <f t="shared" si="8"/>
        <v>0.23313745173468647</v>
      </c>
      <c r="J34" s="1">
        <v>0.03</v>
      </c>
      <c r="K34" s="1">
        <v>1.2134978327589832</v>
      </c>
    </row>
    <row r="35" spans="1:11" x14ac:dyDescent="0.3">
      <c r="A35" s="1">
        <f t="shared" si="9"/>
        <v>28</v>
      </c>
      <c r="B35" s="1">
        <v>35</v>
      </c>
      <c r="C35" s="1">
        <f>(F10+F9)/2</f>
        <v>0.55499999999999994</v>
      </c>
      <c r="D35" s="1">
        <f t="shared" si="6"/>
        <v>0.61964277698050663</v>
      </c>
      <c r="E35" s="1">
        <f t="shared" si="7"/>
        <v>1.3916987124143692</v>
      </c>
      <c r="F35" s="1">
        <f t="shared" si="8"/>
        <v>0.39663413303809519</v>
      </c>
      <c r="J35" s="1">
        <v>0.04</v>
      </c>
      <c r="K35" s="1">
        <v>1.2916530420248358</v>
      </c>
    </row>
    <row r="36" spans="1:11" x14ac:dyDescent="0.3">
      <c r="A36" s="1">
        <f t="shared" si="9"/>
        <v>35</v>
      </c>
      <c r="B36" s="1">
        <v>48</v>
      </c>
      <c r="C36" s="1">
        <f>(F11+F10)/2</f>
        <v>0.41349999999999998</v>
      </c>
      <c r="D36" s="1">
        <f t="shared" si="6"/>
        <v>0.47814277698050667</v>
      </c>
      <c r="E36" s="1">
        <f t="shared" si="7"/>
        <v>1.546130889824515</v>
      </c>
      <c r="F36" s="1">
        <f t="shared" si="8"/>
        <v>0.52723063343015963</v>
      </c>
      <c r="J36" s="1">
        <v>0.05</v>
      </c>
      <c r="K36" s="1">
        <v>1.3734541624254988</v>
      </c>
    </row>
    <row r="37" spans="1:11" x14ac:dyDescent="0.3">
      <c r="A37" s="1">
        <f t="shared" si="9"/>
        <v>48</v>
      </c>
      <c r="B37" s="1">
        <v>65</v>
      </c>
      <c r="C37" s="1">
        <f>(F12+F11)/2</f>
        <v>0.28749999999999998</v>
      </c>
      <c r="D37" s="1">
        <f t="shared" si="6"/>
        <v>0.35214277698050667</v>
      </c>
      <c r="E37" s="1">
        <f t="shared" si="7"/>
        <v>1.8375654097744405</v>
      </c>
      <c r="F37" s="1">
        <f t="shared" si="8"/>
        <v>0.22785811081203061</v>
      </c>
      <c r="J37" s="1">
        <v>0.06</v>
      </c>
      <c r="K37" s="1">
        <v>1.4589919611380002</v>
      </c>
    </row>
    <row r="38" spans="1:11" x14ac:dyDescent="0.3">
      <c r="A38" s="1">
        <f t="shared" si="9"/>
        <v>65</v>
      </c>
      <c r="B38" s="1" t="s">
        <v>2</v>
      </c>
      <c r="C38" s="1">
        <f>F12</f>
        <v>0.24099999999999999</v>
      </c>
      <c r="D38" s="1">
        <f t="shared" si="6"/>
        <v>0.30564277698050668</v>
      </c>
      <c r="E38" s="1">
        <f t="shared" si="7"/>
        <v>2.0398173572921796</v>
      </c>
      <c r="F38" s="1">
        <f t="shared" si="8"/>
        <v>8.5672329006271544E-2</v>
      </c>
      <c r="J38" s="1">
        <v>7.0000000000000007E-2</v>
      </c>
      <c r="K38" s="1">
        <v>1.5483572053393693</v>
      </c>
    </row>
    <row r="39" spans="1:11" x14ac:dyDescent="0.3">
      <c r="A39" s="19" t="s">
        <v>14</v>
      </c>
      <c r="B39" s="20"/>
      <c r="F39" s="7">
        <f>SUM(F32:F38)</f>
        <v>1.5000007528031942</v>
      </c>
      <c r="J39" s="1">
        <v>0.08</v>
      </c>
      <c r="K39" s="1">
        <v>1.6416406622066342</v>
      </c>
    </row>
    <row r="40" spans="1:11" x14ac:dyDescent="0.3">
      <c r="J40" s="1">
        <v>0.09</v>
      </c>
      <c r="K40" s="1">
        <v>1.7389330989168226</v>
      </c>
    </row>
    <row r="41" spans="1:11" x14ac:dyDescent="0.3">
      <c r="J41" s="1">
        <v>0.1</v>
      </c>
      <c r="K41" s="1">
        <v>1.8403252826469652</v>
      </c>
    </row>
    <row r="42" spans="1:11" x14ac:dyDescent="0.3">
      <c r="J42" s="12">
        <v>0.11</v>
      </c>
      <c r="K42" s="1">
        <v>1.9459079805740891</v>
      </c>
    </row>
    <row r="43" spans="1:11" x14ac:dyDescent="0.3">
      <c r="J43" s="1">
        <v>0.12</v>
      </c>
      <c r="K43" s="1">
        <v>2.0557719598752229</v>
      </c>
    </row>
    <row r="45" spans="1:11" x14ac:dyDescent="0.3">
      <c r="B45" s="5"/>
      <c r="C45" s="5"/>
    </row>
  </sheetData>
  <mergeCells count="5">
    <mergeCell ref="A39:B39"/>
    <mergeCell ref="A1:C1"/>
    <mergeCell ref="E4:F4"/>
    <mergeCell ref="A26:B26"/>
    <mergeCell ref="A16:B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Alessandro Di Pretoro</cp:lastModifiedBy>
  <dcterms:created xsi:type="dcterms:W3CDTF">2016-02-10T18:23:20Z</dcterms:created>
  <dcterms:modified xsi:type="dcterms:W3CDTF">2019-10-30T16:12:26Z</dcterms:modified>
</cp:coreProperties>
</file>